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56" windowHeight="10320" activeTab="0"/>
  </bookViews>
  <sheets>
    <sheet name="дод. 5 програми" sheetId="1" r:id="rId1"/>
  </sheets>
  <definedNames>
    <definedName name="_xlnm.Print_Titles" localSheetId="0">'дод. 5 програми'!$5:$5</definedName>
    <definedName name="_xlnm.Print_Area" localSheetId="0">'дод. 5 програми'!$A$1:$I$47</definedName>
  </definedNames>
  <calcPr fullCalcOnLoad="1"/>
</workbook>
</file>

<file path=xl/sharedStrings.xml><?xml version="1.0" encoding="utf-8"?>
<sst xmlns="http://schemas.openxmlformats.org/spreadsheetml/2006/main" count="115" uniqueCount="80">
  <si>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</si>
  <si>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</si>
  <si>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</si>
  <si>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</si>
  <si>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t>1060</t>
  </si>
  <si>
    <t>Програми і заходи центрів соціальних служб для сім'ї, дітей та молоді</t>
  </si>
  <si>
    <t>Інші освітні програми</t>
  </si>
  <si>
    <t>Районна Програма "Обдаровані діти" на 2012-2017 роки</t>
  </si>
  <si>
    <t>грн.</t>
  </si>
  <si>
    <t>0990</t>
  </si>
  <si>
    <t>0810</t>
  </si>
  <si>
    <t>1040</t>
  </si>
  <si>
    <t>1090</t>
  </si>
  <si>
    <t>0763</t>
  </si>
  <si>
    <t>1030</t>
  </si>
  <si>
    <t>Код програмної класифікації видатків та кредитування місцевого бюджету</t>
  </si>
  <si>
    <t>РАЗОМ</t>
  </si>
  <si>
    <t>10    Відділ освіти  Старобільської районної державної адміністрації</t>
  </si>
  <si>
    <t>15   Управління соціального захисту населення Старобільської районної державної адміністрації</t>
  </si>
  <si>
    <t>03   Старобільська районна державна адміністрація</t>
  </si>
  <si>
    <t>Інші видатки на соціальний захист населення</t>
  </si>
  <si>
    <t>Комплексна районна Програма соціального захисту ветеранів війни, праці, військової служби, воїнів-інтернаціоналістів, інвалідів,пенсіонерів та громадян похилого віку на 2016-2020 роки</t>
  </si>
  <si>
    <t>Комплексна районна Програма соціального захисту громадян,які постраждали внаслідок Чорнобильської катастрофи на 2016-2020 роки</t>
  </si>
  <si>
    <t>Комплексна районна Програма соціального захисту і реабілітації осіб з обмеженими фізичними можливостями на 2016-2020 роки</t>
  </si>
  <si>
    <t>Районна комплексна програма соціальної підтримки бездомних громадян та осіб звільнених з місць позбавлення волі на 2016-2020 роки</t>
  </si>
  <si>
    <t>Програма розвитку фізичної культури та спорту на селі в Старобільському районі  на 2016-2019 роки</t>
  </si>
  <si>
    <t>Районна Програма фінансової підтримки спортивних споруд Старобільського району  на 2016-2019 роки</t>
  </si>
  <si>
    <r>
      <t>Перелік місцевих (регіональних) програм, які фінансуватимуться за рахунок коштів
районного бюджету  у 2017 році</t>
    </r>
  </si>
  <si>
    <t>Районна Програма «Вчитель» на 2013-2022 роки</t>
  </si>
  <si>
    <t>Код ТПКВКМБ / ТКВКБМС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</si>
  <si>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</si>
  <si>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</si>
  <si>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3112</t>
  </si>
  <si>
    <t>3160</t>
  </si>
  <si>
    <t>Інші заходи в галузі охорони здоров'я</t>
  </si>
  <si>
    <t>3202</t>
  </si>
  <si>
    <t>3400</t>
  </si>
  <si>
    <t>Заходи державної політики з питань дітей та їх соціального захисту</t>
  </si>
  <si>
    <t>Оздоровлення та відпочинок дітей ( 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</si>
  <si>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3132</t>
  </si>
  <si>
    <t>Надання фінансової підтримки громадським організаціям інвалідів і ветеранів,діяльність яких має соціальну спрямованість</t>
  </si>
  <si>
    <t>3141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</si>
  <si>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</si>
  <si>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8106</t>
  </si>
  <si>
    <t>Надання державного пільгового кредиту індивідуальним сільським забудовникам</t>
  </si>
  <si>
    <t>Програма оздоровлення та відпочинку дітей Старобільського району на 2017 - 2021 роки</t>
  </si>
  <si>
    <t>Районна Програма фінансової підтримки статутної діяльності Старобільської районної організації Української спілки ветеранів Афганістану на 2017 рік</t>
  </si>
  <si>
    <t>Районна Програма фінансової підтримки громадської організації "Ветеранів і інвалідів Союз Чорнобиль України Старобільського району" на 2017 рік</t>
  </si>
  <si>
    <t>Районна Програма фінансової підтримки Старобільської районної організації ветеранів України на 2017 рік</t>
  </si>
  <si>
    <t>Програма розвитку фізичної культури і спорту в Старобільському районі на 2017 - 2020 роки</t>
  </si>
  <si>
    <t>Районна програма щодо медичного, соціального, забезпечення, адаптації, психологічної,реабілітації, професійної підготовки(перепідготовки) учасників антитерористичної операції на 2016-2017 роки</t>
  </si>
  <si>
    <t>Здійснення заходів та реалізація проектів на виконання Державної цільової соціальної програми «Молодь України»</t>
  </si>
  <si>
    <t>5041</t>
  </si>
  <si>
    <t>Утримання комунальних спортивних споруд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</si>
  <si>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</si>
  <si>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</si>
  <si>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</si>
  <si>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</si>
  <si>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0470</t>
  </si>
  <si>
    <t>Заходи з енергозбереження</t>
  </si>
  <si>
    <t>8600</t>
  </si>
  <si>
    <t>0133</t>
  </si>
  <si>
    <t>Інші видатки</t>
  </si>
  <si>
    <t>24    Відділ культури  Старобільської районної державної адміністрації</t>
  </si>
  <si>
    <t xml:space="preserve">Районна Програма "Патріот Старобільщини" в Старобільському районі на 2013-2017 роки </t>
  </si>
  <si>
    <t>Районна Програма розвитку дошкільної освіти Старобільського району на  2012 - 2017 роки</t>
  </si>
  <si>
    <t>Районна Програма розвитку культури в Старобільському районі на 2013 - 2020 роки</t>
  </si>
  <si>
    <t>Районна Програма  "Соціальний захист та підтримка сімї,дітей та молоді в Старобільському район на 2013-2017 роки"</t>
  </si>
  <si>
    <t>Програма подолання дитячої безпритульності та бездоглядності і здійснення соціального захисту дітей, які опинилися у складних життєвих обставинах, на 2017 -2020 роки</t>
  </si>
  <si>
    <t>Районна Програма "Соціальний захист та підтримка сімї,дітей та молоді в Старобільському районі на 2013-2017 роки"</t>
  </si>
  <si>
    <t>01 Старобільська районна рада</t>
  </si>
  <si>
    <t>Внески до статутного капіталу суб’єктів господарювання</t>
  </si>
  <si>
    <t>Програма  розвтку об'єктів водопостачання і водовідведення районного  комунального підприємства "Старобільськвода" на 2015 - 2018 роки</t>
  </si>
  <si>
    <t>0490</t>
  </si>
  <si>
    <t xml:space="preserve">Районна Програма підтримки індивідуального житлового будівництва на селі та покращення умов життєзабезпечення сільського населення „Власний дім” на 2017-2022 роки 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</si>
  <si>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</si>
  <si>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</si>
  <si>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Додаток  7
до рішення районної ради
від _________________ 2017 р. №23/</t>
  </si>
  <si>
    <t>Програма  відшкодування  частини  суми  кредиту на  енергозберігаючі  заходи на  2017 – 2018 роки</t>
  </si>
  <si>
    <t>Заступник голови районної ради                                                                                                                         С.А.Домарєв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</si>
</sst>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;[Red]#,##0"/>
    <numFmt numFmtId="182" formatCode="#,##0.00_ ;\-#,##0.00\ "/>
    <numFmt numFmtId="183" formatCode="#,##0.0_ ;\-#,##0.0\ "/>
    <numFmt numFmtId="184" formatCode="#,##0_ ;\-#,##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р_._-;\-* #,##0.0_р_._-;_-* &quot;-&quot;??_р_._-;_-@_-"/>
    <numFmt numFmtId="190" formatCode="_-* #,##0_р_._-;\-* #,##0_р_._-;_-* &quot;-&quot;??_р_._-;_-@_-"/>
    <numFmt numFmtId="191" formatCode="#,##0.000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vertAlign val="superscript"/>
      <sz val="1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0">
      <alignment vertical="top"/>
      <protection/>
    </xf>
    <xf numFmtId="0" fontId="6" fillId="0" borderId="7" applyNumberFormat="0" applyFill="0" applyAlignment="0" applyProtection="0"/>
    <xf numFmtId="0" fontId="40" fillId="22" borderId="8" applyNumberFormat="0" applyAlignment="0" applyProtection="0"/>
    <xf numFmtId="0" fontId="4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3" fillId="0" borderId="0">
      <alignment/>
      <protection/>
    </xf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1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5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10" fillId="26" borderId="11" xfId="0" applyNumberFormat="1" applyFont="1" applyFill="1" applyBorder="1" applyAlignment="1" applyProtection="1">
      <alignment horizontal="center" vertical="center" wrapText="1"/>
      <protection/>
    </xf>
    <xf numFmtId="0" fontId="16" fillId="26" borderId="11" xfId="0" applyFont="1" applyFill="1" applyBorder="1" applyAlignment="1">
      <alignment horizontal="center" vertical="center" wrapText="1"/>
    </xf>
    <xf numFmtId="49" fontId="19" fillId="26" borderId="11" xfId="0" applyNumberFormat="1" applyFont="1" applyFill="1" applyBorder="1" applyAlignment="1">
      <alignment horizontal="center" vertical="center" wrapText="1"/>
    </xf>
    <xf numFmtId="49" fontId="21" fillId="26" borderId="11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vertical="center" wrapText="1"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Fon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26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0" fillId="26" borderId="11" xfId="0" applyFont="1" applyFill="1" applyBorder="1" applyAlignment="1">
      <alignment vertical="center" wrapText="1"/>
    </xf>
    <xf numFmtId="49" fontId="26" fillId="26" borderId="11" xfId="0" applyNumberFormat="1" applyFont="1" applyFill="1" applyBorder="1" applyAlignment="1">
      <alignment horizontal="center" vertical="center" wrapText="1"/>
    </xf>
    <xf numFmtId="180" fontId="25" fillId="26" borderId="11" xfId="68" applyNumberFormat="1" applyFont="1" applyFill="1" applyBorder="1" applyAlignment="1">
      <alignment vertical="center"/>
      <protection/>
    </xf>
    <xf numFmtId="180" fontId="27" fillId="26" borderId="11" xfId="68" applyNumberFormat="1" applyFont="1" applyFill="1" applyBorder="1">
      <alignment vertical="top"/>
      <protection/>
    </xf>
    <xf numFmtId="180" fontId="11" fillId="26" borderId="11" xfId="0" applyNumberFormat="1" applyFont="1" applyFill="1" applyBorder="1" applyAlignment="1" applyProtection="1">
      <alignment vertical="top"/>
      <protection/>
    </xf>
    <xf numFmtId="180" fontId="27" fillId="26" borderId="11" xfId="0" applyNumberFormat="1" applyFont="1" applyFill="1" applyBorder="1" applyAlignment="1">
      <alignment vertical="justify"/>
    </xf>
    <xf numFmtId="0" fontId="15" fillId="26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wrapText="1"/>
    </xf>
    <xf numFmtId="0" fontId="21" fillId="0" borderId="11" xfId="0" applyFont="1" applyFill="1" applyBorder="1" applyAlignment="1">
      <alignment vertical="center" wrapText="1"/>
    </xf>
    <xf numFmtId="180" fontId="15" fillId="26" borderId="11" xfId="68" applyNumberFormat="1" applyFont="1" applyFill="1" applyBorder="1">
      <alignment vertical="top"/>
      <protection/>
    </xf>
    <xf numFmtId="4" fontId="15" fillId="26" borderId="11" xfId="0" applyNumberFormat="1" applyFont="1" applyFill="1" applyBorder="1" applyAlignment="1">
      <alignment horizontal="right" vertical="center" wrapText="1"/>
    </xf>
    <xf numFmtId="49" fontId="21" fillId="26" borderId="12" xfId="0" applyNumberFormat="1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left" vertical="center" wrapText="1"/>
    </xf>
    <xf numFmtId="0" fontId="0" fillId="26" borderId="12" xfId="0" applyFont="1" applyFill="1" applyBorder="1" applyAlignment="1">
      <alignment vertical="center" wrapText="1"/>
    </xf>
    <xf numFmtId="180" fontId="25" fillId="26" borderId="12" xfId="68" applyNumberFormat="1" applyFont="1" applyFill="1" applyBorder="1" applyAlignment="1">
      <alignment vertical="center"/>
      <protection/>
    </xf>
    <xf numFmtId="0" fontId="25" fillId="26" borderId="11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 quotePrefix="1">
      <alignment horizontal="center" vertical="center" wrapText="1"/>
    </xf>
    <xf numFmtId="2" fontId="0" fillId="0" borderId="11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 quotePrefix="1">
      <alignment horizontal="center" vertical="center" wrapText="1"/>
    </xf>
    <xf numFmtId="0" fontId="0" fillId="0" borderId="0" xfId="0" applyFont="1" applyAlignment="1">
      <alignment wrapText="1"/>
    </xf>
    <xf numFmtId="180" fontId="15" fillId="26" borderId="12" xfId="68" applyNumberFormat="1" applyFont="1" applyFill="1" applyBorder="1">
      <alignment vertical="top"/>
      <protection/>
    </xf>
    <xf numFmtId="0" fontId="15" fillId="26" borderId="12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vertical="center" wrapText="1"/>
    </xf>
    <xf numFmtId="180" fontId="27" fillId="0" borderId="11" xfId="68" applyNumberFormat="1" applyFont="1" applyFill="1" applyBorder="1">
      <alignment vertical="top"/>
      <protection/>
    </xf>
    <xf numFmtId="49" fontId="0" fillId="26" borderId="11" xfId="0" applyNumberFormat="1" applyFont="1" applyFill="1" applyBorder="1" applyAlignment="1">
      <alignment horizontal="center" vertical="center" wrapText="1"/>
    </xf>
    <xf numFmtId="1" fontId="0" fillId="26" borderId="11" xfId="0" applyNumberFormat="1" applyFont="1" applyFill="1" applyBorder="1" applyAlignment="1" quotePrefix="1">
      <alignment horizontal="center" vertical="center" wrapText="1"/>
    </xf>
    <xf numFmtId="2" fontId="0" fillId="26" borderId="11" xfId="0" applyNumberFormat="1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left" vertical="center" wrapText="1"/>
    </xf>
    <xf numFmtId="0" fontId="0" fillId="26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70" zoomScaleNormal="70" zoomScaleSheetLayoutView="100" zoomScalePageLayoutView="0" workbookViewId="0" topLeftCell="B37">
      <selection activeCell="E55" sqref="E55"/>
    </sheetView>
  </sheetViews>
  <sheetFormatPr defaultColWidth="9.16015625" defaultRowHeight="12.75"/>
  <cols>
    <col min="1" max="1" width="3.83203125" style="3" hidden="1" customWidth="1"/>
    <col min="2" max="2" width="15.16015625" style="4" customWidth="1"/>
    <col min="3" max="3" width="15.5" style="4" customWidth="1"/>
    <col min="4" max="4" width="16.33203125" style="4" customWidth="1"/>
    <col min="5" max="5" width="42.83203125" style="3" customWidth="1"/>
    <col min="6" max="6" width="52.83203125" style="3" customWidth="1"/>
    <col min="7" max="7" width="16.33203125" style="3" customWidth="1"/>
    <col min="8" max="8" width="16.5" style="3" customWidth="1"/>
    <col min="9" max="9" width="17.83203125" style="3" customWidth="1"/>
    <col min="10" max="10" width="20.33203125" style="2" customWidth="1"/>
    <col min="11" max="16384" width="9.16015625" style="2" customWidth="1"/>
  </cols>
  <sheetData>
    <row r="1" spans="7:9" ht="63.75" customHeight="1">
      <c r="G1" s="60" t="s">
        <v>77</v>
      </c>
      <c r="H1" s="60"/>
      <c r="I1" s="60"/>
    </row>
    <row r="2" spans="1:9" ht="51.75" customHeight="1">
      <c r="A2" s="1"/>
      <c r="B2" s="61" t="s">
        <v>27</v>
      </c>
      <c r="C2" s="62"/>
      <c r="D2" s="62"/>
      <c r="E2" s="62"/>
      <c r="F2" s="62"/>
      <c r="G2" s="62"/>
      <c r="H2" s="62"/>
      <c r="I2" s="62"/>
    </row>
    <row r="3" spans="2:9" ht="17.25">
      <c r="B3" s="9"/>
      <c r="C3" s="10"/>
      <c r="D3" s="10"/>
      <c r="E3" s="6"/>
      <c r="F3" s="6"/>
      <c r="G3" s="6"/>
      <c r="H3" s="7"/>
      <c r="I3" s="16" t="s">
        <v>8</v>
      </c>
    </row>
    <row r="4" spans="1:9" ht="90" customHeight="1">
      <c r="A4" s="5"/>
      <c r="B4" s="11" t="s">
        <v>15</v>
      </c>
      <c r="C4" s="11" t="s">
        <v>29</v>
      </c>
      <c r="D4" s="11" t="s">
        <v>30</v>
      </c>
      <c r="E4" s="11" t="s">
        <v>31</v>
      </c>
      <c r="F4" s="12" t="s">
        <v>2</v>
      </c>
      <c r="G4" s="20" t="s">
        <v>0</v>
      </c>
      <c r="H4" s="12" t="s">
        <v>1</v>
      </c>
      <c r="I4" s="12" t="s">
        <v>3</v>
      </c>
    </row>
    <row r="5" spans="1:9" ht="18" customHeight="1">
      <c r="A5" s="19"/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</row>
    <row r="6" spans="1:9" ht="18" customHeight="1">
      <c r="A6" s="19"/>
      <c r="B6" s="11"/>
      <c r="C6" s="11"/>
      <c r="D6" s="11"/>
      <c r="E6" s="38" t="s">
        <v>70</v>
      </c>
      <c r="F6" s="11"/>
      <c r="G6" s="11">
        <f>G7</f>
        <v>0</v>
      </c>
      <c r="H6" s="26">
        <f>H7</f>
        <v>50000</v>
      </c>
      <c r="I6" s="26">
        <f>I7</f>
        <v>50000</v>
      </c>
    </row>
    <row r="7" spans="1:9" ht="37.5" customHeight="1">
      <c r="A7" s="19"/>
      <c r="B7" s="11"/>
      <c r="C7" s="39">
        <v>7470</v>
      </c>
      <c r="D7" s="40" t="s">
        <v>73</v>
      </c>
      <c r="E7" s="41" t="s">
        <v>71</v>
      </c>
      <c r="F7" s="15" t="s">
        <v>72</v>
      </c>
      <c r="G7" s="11"/>
      <c r="H7" s="25">
        <v>50000</v>
      </c>
      <c r="I7" s="25">
        <f aca="true" t="shared" si="0" ref="I7:I33">G7+H7</f>
        <v>50000</v>
      </c>
    </row>
    <row r="8" spans="2:9" ht="31.5" customHeight="1">
      <c r="B8" s="13"/>
      <c r="C8" s="13"/>
      <c r="D8" s="37"/>
      <c r="E8" s="38" t="s">
        <v>19</v>
      </c>
      <c r="F8" s="37"/>
      <c r="G8" s="26">
        <f>SUM(G9:G17)</f>
        <v>1713133</v>
      </c>
      <c r="H8" s="26">
        <f>SUM(H9:H17)</f>
        <v>2462262</v>
      </c>
      <c r="I8" s="26">
        <f t="shared" si="0"/>
        <v>4175395</v>
      </c>
    </row>
    <row r="9" spans="2:9" ht="45" customHeight="1">
      <c r="B9" s="14"/>
      <c r="C9" s="39" t="s">
        <v>32</v>
      </c>
      <c r="D9" s="40" t="s">
        <v>11</v>
      </c>
      <c r="E9" s="41" t="s">
        <v>37</v>
      </c>
      <c r="F9" s="15" t="s">
        <v>68</v>
      </c>
      <c r="G9" s="25">
        <v>17000</v>
      </c>
      <c r="H9" s="25"/>
      <c r="I9" s="25">
        <f t="shared" si="0"/>
        <v>17000</v>
      </c>
    </row>
    <row r="10" spans="2:9" ht="40.5" customHeight="1">
      <c r="B10" s="14"/>
      <c r="C10" s="39" t="s">
        <v>41</v>
      </c>
      <c r="D10" s="40" t="s">
        <v>11</v>
      </c>
      <c r="E10" s="47" t="s">
        <v>51</v>
      </c>
      <c r="F10" s="15" t="s">
        <v>69</v>
      </c>
      <c r="G10" s="25">
        <v>19225</v>
      </c>
      <c r="H10" s="25"/>
      <c r="I10" s="25">
        <f t="shared" si="0"/>
        <v>19225</v>
      </c>
    </row>
    <row r="11" spans="2:9" ht="60" customHeight="1">
      <c r="B11" s="14"/>
      <c r="C11" s="39" t="s">
        <v>33</v>
      </c>
      <c r="D11" s="46">
        <v>1040</v>
      </c>
      <c r="E11" s="41" t="s">
        <v>42</v>
      </c>
      <c r="F11" s="22" t="s">
        <v>45</v>
      </c>
      <c r="G11" s="25">
        <v>192000</v>
      </c>
      <c r="H11" s="25"/>
      <c r="I11" s="25">
        <v>192000</v>
      </c>
    </row>
    <row r="12" spans="2:9" ht="30" customHeight="1">
      <c r="B12" s="14"/>
      <c r="C12" s="39" t="s">
        <v>52</v>
      </c>
      <c r="D12" s="40" t="s">
        <v>10</v>
      </c>
      <c r="E12" s="47" t="s">
        <v>53</v>
      </c>
      <c r="F12" s="30" t="s">
        <v>26</v>
      </c>
      <c r="G12" s="25">
        <v>995380</v>
      </c>
      <c r="H12" s="25">
        <v>2405662</v>
      </c>
      <c r="I12" s="25">
        <f t="shared" si="0"/>
        <v>3401042</v>
      </c>
    </row>
    <row r="13" spans="2:9" ht="46.5" customHeight="1">
      <c r="B13" s="14"/>
      <c r="C13" s="39" t="s">
        <v>56</v>
      </c>
      <c r="D13" s="46" t="s">
        <v>10</v>
      </c>
      <c r="E13" s="41" t="s">
        <v>57</v>
      </c>
      <c r="F13" s="30" t="s">
        <v>25</v>
      </c>
      <c r="G13" s="25">
        <v>210300</v>
      </c>
      <c r="H13" s="27"/>
      <c r="I13" s="25">
        <f>G13+H13</f>
        <v>210300</v>
      </c>
    </row>
    <row r="14" spans="2:9" ht="57" customHeight="1">
      <c r="B14" s="14"/>
      <c r="C14" s="39" t="s">
        <v>54</v>
      </c>
      <c r="D14" s="46" t="s">
        <v>10</v>
      </c>
      <c r="E14" s="41" t="s">
        <v>55</v>
      </c>
      <c r="F14" s="15" t="s">
        <v>49</v>
      </c>
      <c r="G14" s="25">
        <f>26700+26420</f>
        <v>53120</v>
      </c>
      <c r="H14" s="25"/>
      <c r="I14" s="25">
        <f t="shared" si="0"/>
        <v>53120</v>
      </c>
    </row>
    <row r="15" spans="2:9" ht="51" customHeight="1">
      <c r="B15" s="14"/>
      <c r="C15" s="39" t="s">
        <v>75</v>
      </c>
      <c r="D15" s="46" t="s">
        <v>10</v>
      </c>
      <c r="E15" s="41" t="s">
        <v>76</v>
      </c>
      <c r="F15" s="30" t="s">
        <v>49</v>
      </c>
      <c r="G15" s="25">
        <v>26108</v>
      </c>
      <c r="H15" s="25"/>
      <c r="I15" s="25">
        <f>G15+H15</f>
        <v>26108</v>
      </c>
    </row>
    <row r="16" spans="2:9" ht="37.5" customHeight="1">
      <c r="B16" s="14"/>
      <c r="C16" s="52">
        <v>7410</v>
      </c>
      <c r="D16" s="53" t="s">
        <v>58</v>
      </c>
      <c r="E16" s="54" t="s">
        <v>59</v>
      </c>
      <c r="F16" s="15" t="s">
        <v>78</v>
      </c>
      <c r="G16" s="25">
        <v>200000</v>
      </c>
      <c r="H16" s="25"/>
      <c r="I16" s="25">
        <f t="shared" si="0"/>
        <v>200000</v>
      </c>
    </row>
    <row r="17" spans="2:9" ht="59.25" customHeight="1">
      <c r="B17" s="45"/>
      <c r="C17" s="45" t="s">
        <v>43</v>
      </c>
      <c r="D17" s="45" t="s">
        <v>4</v>
      </c>
      <c r="E17" s="41" t="s">
        <v>44</v>
      </c>
      <c r="F17" s="18" t="s">
        <v>74</v>
      </c>
      <c r="G17" s="28"/>
      <c r="H17" s="25">
        <v>56600</v>
      </c>
      <c r="I17" s="25">
        <f t="shared" si="0"/>
        <v>56600</v>
      </c>
    </row>
    <row r="18" spans="2:9" ht="34.5" customHeight="1">
      <c r="B18" s="13"/>
      <c r="C18" s="13"/>
      <c r="D18" s="37"/>
      <c r="E18" s="38" t="s">
        <v>17</v>
      </c>
      <c r="F18" s="37"/>
      <c r="G18" s="26">
        <f>SUM(G19:G24)</f>
        <v>764405</v>
      </c>
      <c r="H18" s="26">
        <f>SUM(H19:H24)</f>
        <v>0</v>
      </c>
      <c r="I18" s="26">
        <f>SUM(I19:I24)</f>
        <v>764405</v>
      </c>
    </row>
    <row r="19" spans="2:14" ht="30" customHeight="1">
      <c r="B19" s="23"/>
      <c r="C19" s="42">
        <v>1220</v>
      </c>
      <c r="D19" s="40" t="s">
        <v>9</v>
      </c>
      <c r="E19" s="41" t="s">
        <v>6</v>
      </c>
      <c r="F19" s="22" t="s">
        <v>64</v>
      </c>
      <c r="G19" s="51">
        <f>13000+270968-95000+24500</f>
        <v>213468</v>
      </c>
      <c r="H19" s="51"/>
      <c r="I19" s="25">
        <f t="shared" si="0"/>
        <v>213468</v>
      </c>
      <c r="J19" s="8"/>
      <c r="K19" s="8"/>
      <c r="L19" s="8"/>
      <c r="M19" s="8"/>
      <c r="N19" s="8"/>
    </row>
    <row r="20" spans="2:9" ht="29.25" customHeight="1">
      <c r="B20" s="23"/>
      <c r="C20" s="42">
        <v>1220</v>
      </c>
      <c r="D20" s="40" t="s">
        <v>9</v>
      </c>
      <c r="E20" s="41" t="s">
        <v>6</v>
      </c>
      <c r="F20" s="22" t="s">
        <v>7</v>
      </c>
      <c r="G20" s="51">
        <f>8000+33500</f>
        <v>41500</v>
      </c>
      <c r="H20" s="28"/>
      <c r="I20" s="25">
        <f t="shared" si="0"/>
        <v>41500</v>
      </c>
    </row>
    <row r="21" spans="2:9" ht="29.25" customHeight="1">
      <c r="B21" s="23"/>
      <c r="C21" s="42">
        <v>1220</v>
      </c>
      <c r="D21" s="40" t="s">
        <v>9</v>
      </c>
      <c r="E21" s="41" t="s">
        <v>6</v>
      </c>
      <c r="F21" s="22" t="s">
        <v>28</v>
      </c>
      <c r="G21" s="51">
        <f>9000+102700</f>
        <v>111700</v>
      </c>
      <c r="H21" s="28"/>
      <c r="I21" s="25">
        <f>G21+H21</f>
        <v>111700</v>
      </c>
    </row>
    <row r="22" spans="2:9" ht="29.25" customHeight="1">
      <c r="B22" s="23"/>
      <c r="C22" s="42">
        <v>1220</v>
      </c>
      <c r="D22" s="40" t="s">
        <v>9</v>
      </c>
      <c r="E22" s="41" t="s">
        <v>6</v>
      </c>
      <c r="F22" s="50" t="s">
        <v>65</v>
      </c>
      <c r="G22" s="51">
        <v>30000</v>
      </c>
      <c r="H22" s="28"/>
      <c r="I22" s="25">
        <f>G22+H22</f>
        <v>30000</v>
      </c>
    </row>
    <row r="23" spans="2:9" ht="68.25" customHeight="1">
      <c r="B23" s="23"/>
      <c r="C23" s="39" t="s">
        <v>33</v>
      </c>
      <c r="D23" s="40" t="s">
        <v>11</v>
      </c>
      <c r="E23" s="41" t="s">
        <v>38</v>
      </c>
      <c r="F23" s="22" t="s">
        <v>45</v>
      </c>
      <c r="G23" s="51">
        <v>365553</v>
      </c>
      <c r="H23" s="28"/>
      <c r="I23" s="25">
        <f t="shared" si="0"/>
        <v>365553</v>
      </c>
    </row>
    <row r="24" spans="2:9" ht="58.5" customHeight="1">
      <c r="B24" s="23"/>
      <c r="C24" s="39" t="s">
        <v>54</v>
      </c>
      <c r="D24" s="46" t="s">
        <v>10</v>
      </c>
      <c r="E24" s="41" t="s">
        <v>55</v>
      </c>
      <c r="F24" s="30" t="s">
        <v>25</v>
      </c>
      <c r="G24" s="25">
        <v>2184</v>
      </c>
      <c r="H24" s="25"/>
      <c r="I24" s="25">
        <f>G24+H24</f>
        <v>2184</v>
      </c>
    </row>
    <row r="25" spans="2:9" ht="63" customHeight="1">
      <c r="B25" s="13"/>
      <c r="C25" s="13"/>
      <c r="D25" s="37"/>
      <c r="E25" s="38" t="s">
        <v>18</v>
      </c>
      <c r="F25" s="37"/>
      <c r="G25" s="24">
        <f>SUM(G26:G40)</f>
        <v>1076097</v>
      </c>
      <c r="H25" s="24">
        <f>SUM(H26:H40)</f>
        <v>0</v>
      </c>
      <c r="I25" s="24">
        <f>SUM(I26:I40)</f>
        <v>1076097</v>
      </c>
    </row>
    <row r="26" spans="2:9" ht="32.25" customHeight="1">
      <c r="B26" s="14"/>
      <c r="C26" s="42">
        <v>2220</v>
      </c>
      <c r="D26" s="40" t="s">
        <v>13</v>
      </c>
      <c r="E26" s="41" t="s">
        <v>34</v>
      </c>
      <c r="F26" s="64" t="s">
        <v>21</v>
      </c>
      <c r="G26" s="31">
        <v>60000</v>
      </c>
      <c r="H26" s="28"/>
      <c r="I26" s="25">
        <f t="shared" si="0"/>
        <v>60000</v>
      </c>
    </row>
    <row r="27" spans="2:9" ht="27" customHeight="1">
      <c r="B27" s="14"/>
      <c r="C27" s="66" t="s">
        <v>36</v>
      </c>
      <c r="D27" s="66" t="s">
        <v>12</v>
      </c>
      <c r="E27" s="65" t="s">
        <v>20</v>
      </c>
      <c r="F27" s="64"/>
      <c r="G27" s="32">
        <f>658968+18168-180-1740</f>
        <v>675216</v>
      </c>
      <c r="H27" s="28"/>
      <c r="I27" s="25">
        <f t="shared" si="0"/>
        <v>675216</v>
      </c>
    </row>
    <row r="28" spans="2:9" ht="39.75" customHeight="1">
      <c r="B28" s="14"/>
      <c r="C28" s="66"/>
      <c r="D28" s="66"/>
      <c r="E28" s="65"/>
      <c r="F28" s="43" t="s">
        <v>22</v>
      </c>
      <c r="G28" s="32">
        <f>33110+180</f>
        <v>33290</v>
      </c>
      <c r="H28" s="28"/>
      <c r="I28" s="25">
        <f t="shared" si="0"/>
        <v>33290</v>
      </c>
    </row>
    <row r="29" spans="2:13" ht="45" customHeight="1">
      <c r="B29" s="14"/>
      <c r="C29" s="66"/>
      <c r="D29" s="66"/>
      <c r="E29" s="65"/>
      <c r="F29" s="43" t="s">
        <v>23</v>
      </c>
      <c r="G29" s="32">
        <f>6120+1740</f>
        <v>7860</v>
      </c>
      <c r="H29" s="28"/>
      <c r="I29" s="25">
        <f t="shared" si="0"/>
        <v>7860</v>
      </c>
      <c r="M29" s="29"/>
    </row>
    <row r="30" spans="2:9" ht="44.25" customHeight="1">
      <c r="B30" s="14"/>
      <c r="C30" s="66"/>
      <c r="D30" s="66"/>
      <c r="E30" s="65"/>
      <c r="F30" s="43" t="s">
        <v>24</v>
      </c>
      <c r="G30" s="32">
        <v>4600</v>
      </c>
      <c r="H30" s="28"/>
      <c r="I30" s="25">
        <f t="shared" si="0"/>
        <v>4600</v>
      </c>
    </row>
    <row r="31" spans="2:9" ht="59.25" customHeight="1">
      <c r="B31" s="14"/>
      <c r="C31" s="66"/>
      <c r="D31" s="66"/>
      <c r="E31" s="65"/>
      <c r="F31" s="44" t="s">
        <v>50</v>
      </c>
      <c r="G31" s="32">
        <v>10700</v>
      </c>
      <c r="H31" s="28"/>
      <c r="I31" s="25">
        <f t="shared" si="0"/>
        <v>10700</v>
      </c>
    </row>
    <row r="32" spans="2:9" ht="45" customHeight="1">
      <c r="B32" s="14"/>
      <c r="C32" s="45" t="s">
        <v>39</v>
      </c>
      <c r="D32" s="45" t="s">
        <v>11</v>
      </c>
      <c r="E32" s="55" t="s">
        <v>5</v>
      </c>
      <c r="F32" s="15" t="s">
        <v>67</v>
      </c>
      <c r="G32" s="25">
        <v>23621</v>
      </c>
      <c r="H32" s="28"/>
      <c r="I32" s="25">
        <f t="shared" si="0"/>
        <v>23621</v>
      </c>
    </row>
    <row r="33" spans="2:9" ht="59.25" customHeight="1">
      <c r="B33" s="14"/>
      <c r="C33" s="39" t="s">
        <v>33</v>
      </c>
      <c r="D33" s="46">
        <v>1040</v>
      </c>
      <c r="E33" s="41" t="s">
        <v>42</v>
      </c>
      <c r="F33" s="22" t="s">
        <v>45</v>
      </c>
      <c r="G33" s="25">
        <v>62010</v>
      </c>
      <c r="H33" s="25"/>
      <c r="I33" s="25">
        <f t="shared" si="0"/>
        <v>62010</v>
      </c>
    </row>
    <row r="34" spans="2:9" ht="57.75" customHeight="1">
      <c r="B34" s="14"/>
      <c r="C34" s="45" t="s">
        <v>35</v>
      </c>
      <c r="D34" s="45" t="s">
        <v>14</v>
      </c>
      <c r="E34" s="55" t="s">
        <v>40</v>
      </c>
      <c r="F34" s="22" t="s">
        <v>48</v>
      </c>
      <c r="G34" s="31">
        <v>128800</v>
      </c>
      <c r="H34" s="28"/>
      <c r="I34" s="25">
        <f aca="true" t="shared" si="1" ref="I34:I40">G34</f>
        <v>128800</v>
      </c>
    </row>
    <row r="35" spans="2:9" ht="54" customHeight="1">
      <c r="B35" s="14"/>
      <c r="C35" s="45" t="s">
        <v>35</v>
      </c>
      <c r="D35" s="45" t="s">
        <v>14</v>
      </c>
      <c r="E35" s="55" t="s">
        <v>40</v>
      </c>
      <c r="F35" s="22" t="s">
        <v>46</v>
      </c>
      <c r="G35" s="31">
        <v>27700</v>
      </c>
      <c r="H35" s="28"/>
      <c r="I35" s="25">
        <f t="shared" si="1"/>
        <v>27700</v>
      </c>
    </row>
    <row r="36" spans="2:9" ht="63" customHeight="1">
      <c r="B36" s="14"/>
      <c r="C36" s="45" t="s">
        <v>35</v>
      </c>
      <c r="D36" s="45" t="s">
        <v>14</v>
      </c>
      <c r="E36" s="55" t="s">
        <v>40</v>
      </c>
      <c r="F36" s="22" t="s">
        <v>47</v>
      </c>
      <c r="G36" s="31">
        <v>22500</v>
      </c>
      <c r="H36" s="28"/>
      <c r="I36" s="25">
        <f t="shared" si="1"/>
        <v>22500</v>
      </c>
    </row>
    <row r="37" spans="2:9" ht="57" customHeight="1">
      <c r="B37" s="33"/>
      <c r="C37" s="57" t="s">
        <v>60</v>
      </c>
      <c r="D37" s="57" t="s">
        <v>61</v>
      </c>
      <c r="E37" s="67" t="s">
        <v>62</v>
      </c>
      <c r="F37" s="43" t="s">
        <v>21</v>
      </c>
      <c r="G37" s="48">
        <f>3000+1000</f>
        <v>4000</v>
      </c>
      <c r="H37" s="49"/>
      <c r="I37" s="25">
        <f t="shared" si="1"/>
        <v>4000</v>
      </c>
    </row>
    <row r="38" spans="2:9" ht="40.5" customHeight="1">
      <c r="B38" s="33"/>
      <c r="C38" s="58"/>
      <c r="D38" s="58"/>
      <c r="E38" s="68"/>
      <c r="F38" s="43" t="s">
        <v>22</v>
      </c>
      <c r="G38" s="48">
        <v>4300</v>
      </c>
      <c r="H38" s="49"/>
      <c r="I38" s="25">
        <f t="shared" si="1"/>
        <v>4300</v>
      </c>
    </row>
    <row r="39" spans="2:9" ht="40.5" customHeight="1">
      <c r="B39" s="33"/>
      <c r="C39" s="58"/>
      <c r="D39" s="58"/>
      <c r="E39" s="68"/>
      <c r="F39" s="43" t="s">
        <v>23</v>
      </c>
      <c r="G39" s="48">
        <f>3200+2800</f>
        <v>6000</v>
      </c>
      <c r="H39" s="49"/>
      <c r="I39" s="25">
        <f t="shared" si="1"/>
        <v>6000</v>
      </c>
    </row>
    <row r="40" spans="2:9" ht="51" customHeight="1">
      <c r="B40" s="33"/>
      <c r="C40" s="59"/>
      <c r="D40" s="59"/>
      <c r="E40" s="69"/>
      <c r="F40" s="44" t="s">
        <v>50</v>
      </c>
      <c r="G40" s="48">
        <v>5500</v>
      </c>
      <c r="H40" s="49"/>
      <c r="I40" s="25">
        <f t="shared" si="1"/>
        <v>5500</v>
      </c>
    </row>
    <row r="41" spans="2:9" ht="40.5" customHeight="1">
      <c r="B41" s="33"/>
      <c r="C41" s="13"/>
      <c r="D41" s="37"/>
      <c r="E41" s="38" t="s">
        <v>63</v>
      </c>
      <c r="F41" s="37"/>
      <c r="G41" s="26">
        <f>G42</f>
        <v>123810</v>
      </c>
      <c r="H41" s="26">
        <f>H42</f>
        <v>24684</v>
      </c>
      <c r="I41" s="26">
        <f>I42</f>
        <v>148494</v>
      </c>
    </row>
    <row r="42" spans="2:9" ht="27" customHeight="1">
      <c r="B42" s="33"/>
      <c r="C42" s="14" t="s">
        <v>60</v>
      </c>
      <c r="D42" s="14" t="s">
        <v>61</v>
      </c>
      <c r="E42" s="56" t="s">
        <v>62</v>
      </c>
      <c r="F42" s="22" t="s">
        <v>66</v>
      </c>
      <c r="G42" s="25">
        <v>123810</v>
      </c>
      <c r="H42" s="25">
        <v>24684</v>
      </c>
      <c r="I42" s="25">
        <f>G42+H42</f>
        <v>148494</v>
      </c>
    </row>
    <row r="43" spans="2:9" ht="15">
      <c r="B43" s="33"/>
      <c r="C43" s="33"/>
      <c r="D43" s="33"/>
      <c r="E43" s="34" t="s">
        <v>16</v>
      </c>
      <c r="F43" s="35"/>
      <c r="G43" s="36">
        <f>G6+G8+G18+G25+G41</f>
        <v>3677445</v>
      </c>
      <c r="H43" s="36">
        <f>H6+H8+H18+H25+H41</f>
        <v>2536946</v>
      </c>
      <c r="I43" s="36">
        <f>I6+I8+I18+I25+I41</f>
        <v>6214391</v>
      </c>
    </row>
    <row r="44" spans="2:17" ht="18" customHeight="1">
      <c r="B44" s="63"/>
      <c r="C44" s="63"/>
      <c r="D44" s="63"/>
      <c r="E44" s="63"/>
      <c r="F44" s="63"/>
      <c r="G44" s="63"/>
      <c r="H44" s="63"/>
      <c r="I44" s="63"/>
      <c r="K44" s="17"/>
      <c r="L44" s="17"/>
      <c r="M44" s="17"/>
      <c r="N44" s="17"/>
      <c r="O44" s="17"/>
      <c r="P44" s="17"/>
      <c r="Q44" s="17"/>
    </row>
    <row r="46" ht="15">
      <c r="B46" s="21" t="s">
        <v>79</v>
      </c>
    </row>
  </sheetData>
  <sheetProtection/>
  <mergeCells count="10">
    <mergeCell ref="C37:C40"/>
    <mergeCell ref="G1:I1"/>
    <mergeCell ref="B2:I2"/>
    <mergeCell ref="B44:I44"/>
    <mergeCell ref="F26:F27"/>
    <mergeCell ref="E27:E31"/>
    <mergeCell ref="D27:D31"/>
    <mergeCell ref="C27:C31"/>
    <mergeCell ref="E37:E40"/>
    <mergeCell ref="D37:D40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2017-10-13T06:12:41Z</cp:lastPrinted>
  <dcterms:created xsi:type="dcterms:W3CDTF">2014-01-17T10:52:16Z</dcterms:created>
  <dcterms:modified xsi:type="dcterms:W3CDTF">2017-10-13T06:12:43Z</dcterms:modified>
  <cp:category/>
  <cp:version/>
  <cp:contentType/>
  <cp:contentStatus/>
</cp:coreProperties>
</file>